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ano Economico-Finanziario" sheetId="1" state="visible" r:id="rId3"/>
  </sheets>
  <definedNames>
    <definedName function="false" hidden="false" localSheetId="0" name="_xlnm.Print_Titles" vbProcedure="false">'Piano Economico-Finanziario'!$1:$2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<sst xmlns="http://schemas.openxmlformats.org/spreadsheetml/2006/main" count="132" uniqueCount="110">
  <si>
    <t xml:space="preserve">ALLEGATO 3 – SCHEMA DI PIANO ECONOMICO E QUANTIFICAZIONE DELL'APPORTO DEL PROPONENTE (art. 9 dell'Avviso)</t>
  </si>
  <si>
    <t xml:space="preserve">Progetto «ComeTE – Sostenere passioni, competenze e desideri» – PN Inclusione e lotta alla povertà 2021-2027, Priorità 2 FSE+ «Child Guarantee» – CUP I51H26000110006</t>
  </si>
  <si>
    <t xml:space="preserve">Proponente (ETS singolo o capofila di ATS):</t>
  </si>
  <si>
    <t xml:space="preserve">Istruzioni: compilare solo le celle gialle. Totali, massimali e controlli sono calcolati automaticamente. Importi in euro, al netto dell'IVA se recuperabile (art. 8). In caso di ATS, nella colonna «Ente» indicare Capofila, Partner 1, Partner 2 o Partner 3, come nell'Allegato 2.</t>
  </si>
  <si>
    <t xml:space="preserve">cella da compilare</t>
  </si>
  <si>
    <t xml:space="preserve">cella calcolata (non modificare)</t>
  </si>
  <si>
    <t xml:space="preserve">PARAMETRI DELL'AVVISO (artt. 3, 8 e 9) – valori fissi, non modificare</t>
  </si>
  <si>
    <t xml:space="preserve">N.</t>
  </si>
  <si>
    <t xml:space="preserve">Parametro</t>
  </si>
  <si>
    <t xml:space="preserve">Valore</t>
  </si>
  <si>
    <t xml:space="preserve">Fonte</t>
  </si>
  <si>
    <t xml:space="preserve">Monte ore complessivo Linea 2.1 (accompagnamento educativo)</t>
  </si>
  <si>
    <t xml:space="preserve">Avviso, artt. 3 e 8</t>
  </si>
  <si>
    <t xml:space="preserve">Costo orario massimo riconoscibile Linea 2.1 (€/ora)</t>
  </si>
  <si>
    <t xml:space="preserve">Avviso, art. 8 (D.D. MLPS n. 30/2024)</t>
  </si>
  <si>
    <t xml:space="preserve">Massimale Linea 2.1 – personale educativo (€)</t>
  </si>
  <si>
    <t xml:space="preserve">Calcolato: monte ore × costo orario massimo</t>
  </si>
  <si>
    <t xml:space="preserve">Tasso forfettario dei costi residui (art. 56 Reg. UE 2021/1060)</t>
  </si>
  <si>
    <t xml:space="preserve">Avviso, art. 8</t>
  </si>
  <si>
    <t xml:space="preserve">Massimale Linea 2.2 – dote socioeducativa (€)</t>
  </si>
  <si>
    <t xml:space="preserve">Calcolato: massimale Linea 2.1 × 35%</t>
  </si>
  <si>
    <t xml:space="preserve">Numero di destinatari (30 percorsi annuali + 30 biennali)</t>
  </si>
  <si>
    <t xml:space="preserve">Avviso, art. 3</t>
  </si>
  <si>
    <t xml:space="preserve">Dote media per destinatario (€)</t>
  </si>
  <si>
    <t xml:space="preserve">Calcolato: massimale Linea 2.2 / destinatari</t>
  </si>
  <si>
    <t xml:space="preserve">Risorse complessive oggetto di co-progettazione (€)</t>
  </si>
  <si>
    <t xml:space="preserve">Calcolato: Linea 2.1 + Linea 2.2</t>
  </si>
  <si>
    <t xml:space="preserve">Soglia minima dell'apporto del proponente (€)</t>
  </si>
  <si>
    <t xml:space="preserve">Avviso, art. 9</t>
  </si>
  <si>
    <t xml:space="preserve">TABELLA 1 – LINEA 2.1 – COSTI DEL PERSONALE EDUCATIVO (finanziamento richiesto all'Ambito)</t>
  </si>
  <si>
    <t xml:space="preserve">Una riga per ciascuna figura. Il costo riconosciuto è calcolato entro il costo orario massimo di € 24,17; l'eventuale quota eccedente resta a carico del proponente ed è computata automaticamente nell'apporto (Tabella 3). Indicare il CCNL applicato:</t>
  </si>
  <si>
    <t xml:space="preserve">Ruolo nel progetto</t>
  </si>
  <si>
    <t xml:space="preserve">Qualifica / livello CCNL</t>
  </si>
  <si>
    <t xml:space="preserve">Tipo di rapporto</t>
  </si>
  <si>
    <t xml:space="preserve">Ente</t>
  </si>
  <si>
    <t xml:space="preserve">N. ore</t>
  </si>
  <si>
    <t xml:space="preserve">Costo orario (€)</t>
  </si>
  <si>
    <t xml:space="preserve">Costo riconosciuto (€)</t>
  </si>
  <si>
    <t xml:space="preserve">Quota eccedente il massimale, a carico del proponente (€)</t>
  </si>
  <si>
    <t xml:space="preserve">TOTALE TABELLA 1</t>
  </si>
  <si>
    <t xml:space="preserve">Esempio di compilazione (non conteggiato): «Educatore professionale socio-pedagogico | Cat. D2 CCNL Cooperative sociali | dipendente | Capofila | 8.000 | 24,17».</t>
  </si>
  <si>
    <t xml:space="preserve">Controllo: totale ore pari al monte ore di 21.600 (art. 3)</t>
  </si>
  <si>
    <t xml:space="preserve">Controllo: costo riconosciuto entro il massimale Linea 2.1</t>
  </si>
  <si>
    <t xml:space="preserve">TABELLA 2 – LINEA 2.2 – DOTE SOCIOEDUCATIVA: RIPARTIZIONE INDICATIVA (finanziamento richiesto all'Ambito)</t>
  </si>
  <si>
    <t xml:space="preserve">Ripartizione indicativa tra macro-aree, motivata dagli esiti dell'indagine (art. 3-bis). Per ciascun destinatario vanno attivati almeno due dei tre ambiti tematici; il Benessere psicosociale è opzionale e complementare al SSN.</t>
  </si>
  <si>
    <t xml:space="preserve">Macro-area / ambito tematico</t>
  </si>
  <si>
    <t xml:space="preserve">Voci di spesa previste (descrizione)</t>
  </si>
  <si>
    <t xml:space="preserve">N. destinatari interessati</t>
  </si>
  <si>
    <t xml:space="preserve">Beni (€)</t>
  </si>
  <si>
    <t xml:space="preserve">Servizi (€)</t>
  </si>
  <si>
    <t xml:space="preserve">Totale (€)</t>
  </si>
  <si>
    <t xml:space="preserve">Motivazione (rif. art. 3-bis)</t>
  </si>
  <si>
    <t xml:space="preserve">Diritto allo studio</t>
  </si>
  <si>
    <t xml:space="preserve">Conoscere e sperimentare</t>
  </si>
  <si>
    <t xml:space="preserve">Aprire i propri orizzonti</t>
  </si>
  <si>
    <t xml:space="preserve">Benessere psicosociale (opzionale)</t>
  </si>
  <si>
    <t xml:space="preserve">TOTALE TABELLA 2</t>
  </si>
  <si>
    <t xml:space="preserve">Controllo: dote entro il massimale Linea 2.2 (€ 182.725,20)</t>
  </si>
  <si>
    <t xml:space="preserve">Dote media per destinatario risultante (€)</t>
  </si>
  <si>
    <t xml:space="preserve">TABELLA 3 – APPORTO DEL PROPONENTE (COFINANZIAMENTO) – art. 9 – soglia minima € 30.000,00</t>
  </si>
  <si>
    <t xml:space="preserve">Indicare ogni apporto con descrizione, quantità e valore. L'attività dei volontari è valorizzata ai sensi dell'art. 33 del D.Lgs. 117/2017. Le risorse da altri finanziamenti non devono essere già rendicontate su altre fonti pubbliche (divieto di doppio finanziamento). L'apporto dichiarato costituisce obbligazione e sarà rendicontato.</t>
  </si>
  <si>
    <t xml:space="preserve">Tipologia di apporto</t>
  </si>
  <si>
    <t xml:space="preserve">Descrizione dell'apporto</t>
  </si>
  <si>
    <t xml:space="preserve">Unità di misura</t>
  </si>
  <si>
    <t xml:space="preserve">Quantità</t>
  </si>
  <si>
    <t xml:space="preserve">Valore unitario (€)</t>
  </si>
  <si>
    <t xml:space="preserve">Valore totale (€)</t>
  </si>
  <si>
    <t xml:space="preserve">Criterio di valorizzazione e documentazione</t>
  </si>
  <si>
    <t xml:space="preserve">Risorse economiche proprie</t>
  </si>
  <si>
    <t xml:space="preserve">Copertura della quota di costo orario del personale eccedente il massimale di € 24,17 (calcolata dalla Tabella 1)</t>
  </si>
  <si>
    <t xml:space="preserve">vedi Tabella 1</t>
  </si>
  <si>
    <t xml:space="preserve">€</t>
  </si>
  <si>
    <t xml:space="preserve">Buste paga e prospetti di calcolo del costo orario</t>
  </si>
  <si>
    <t xml:space="preserve">Risorse umane a titolo gratuito</t>
  </si>
  <si>
    <t xml:space="preserve">Attività di volontari (art. 33 D.Lgs. 117/2017)</t>
  </si>
  <si>
    <t xml:space="preserve">Beni, attrezzature, materiali e mezzi di trasporto</t>
  </si>
  <si>
    <t xml:space="preserve">Spazi e immobili</t>
  </si>
  <si>
    <t xml:space="preserve">Altri finanziamenti non rendicontati su fonti pubbliche</t>
  </si>
  <si>
    <t xml:space="preserve">TOTALE APPORTO DEL PROPONENTE</t>
  </si>
  <si>
    <t xml:space="preserve">Controllo: apporto non inferiore alla soglia minima (artt. 9 e 12)</t>
  </si>
  <si>
    <t xml:space="preserve">Riepilogo dell'apporto per tipologia</t>
  </si>
  <si>
    <t xml:space="preserve">Valore (€)</t>
  </si>
  <si>
    <t xml:space="preserve">% sul totale apporto</t>
  </si>
  <si>
    <t xml:space="preserve">TABELLA 4 – QUADRO ECONOMICO RIEPILOGATIVO</t>
  </si>
  <si>
    <t xml:space="preserve">Voce</t>
  </si>
  <si>
    <t xml:space="preserve">Finanziamento richiesto all'Ambito (€)</t>
  </si>
  <si>
    <t xml:space="preserve">Apporto del proponente (€)</t>
  </si>
  <si>
    <t xml:space="preserve">Massimale / soglia (€)</t>
  </si>
  <si>
    <t xml:space="preserve">Verifica</t>
  </si>
  <si>
    <t xml:space="preserve">Linea 2.1 – Accompagnamento educativo (Tabella 1)</t>
  </si>
  <si>
    <t xml:space="preserve">Linea 2.2 – Dote socioeducativa (Tabella 2)</t>
  </si>
  <si>
    <t xml:space="preserve">Apporto del proponente (Tabella 3)</t>
  </si>
  <si>
    <t xml:space="preserve">A</t>
  </si>
  <si>
    <t xml:space="preserve">COSTO COMPLESSIVO DEL PROGETTO</t>
  </si>
  <si>
    <t xml:space="preserve">Incidenza dell'apporto del proponente sul costo complessivo del progetto</t>
  </si>
  <si>
    <t xml:space="preserve">Il massimale indicato nella riga A si riferisce al finanziamento richiesto all'Ambito (€ 704.797,20); l'apporto del proponente si aggiunge alle risorse pubbliche.</t>
  </si>
  <si>
    <t xml:space="preserve">TABELLA 5 – RIPARTIZIONE TRA CAPOFILA E PARTNER (in caso di ATS)</t>
  </si>
  <si>
    <t xml:space="preserve">Le colonne Linea 2.1 e Apporto sono calcolate dalle Tabelle 1 e 3 in base all'«Ente» indicato (le righe senza indicazione sono attribuite al Capofila); la colonna Linea 2.2 indica la quota di dote gestita da ciascun soggetto. In caso di ETS singolo compilare solo la riga Capofila.</t>
  </si>
  <si>
    <t xml:space="preserve">Soggetto</t>
  </si>
  <si>
    <t xml:space="preserve">Denominazione</t>
  </si>
  <si>
    <t xml:space="preserve">Linea 2.1 (€)</t>
  </si>
  <si>
    <t xml:space="preserve">Linea 2.2 (€)</t>
  </si>
  <si>
    <t xml:space="preserve">Apporto (€)</t>
  </si>
  <si>
    <t xml:space="preserve">Capofila</t>
  </si>
  <si>
    <t xml:space="preserve">Partner 1</t>
  </si>
  <si>
    <t xml:space="preserve">Partner 2</t>
  </si>
  <si>
    <t xml:space="preserve">Partner 3</t>
  </si>
  <si>
    <t xml:space="preserve">TOTALE</t>
  </si>
  <si>
    <t xml:space="preserve">Controllo: la ripartizione della Linea 2.2 coincide con la Tabella 2</t>
  </si>
  <si>
    <t xml:space="preserve">Luogo e data ______________________________          Firma digitale del legale rappresentante ______________________________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</si>
</sst>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&quot;€ &quot;#,##0.00"/>
    <numFmt numFmtId="167" formatCode="0.0%"/>
    <numFmt numFmtId="168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1F3864"/>
        <bgColor rgb="FF333333"/>
      </patternFill>
    </fill>
    <fill>
      <patternFill patternType="solid">
        <fgColor rgb="FFD6E4F0"/>
        <bgColor rgb="FFDDE5F0"/>
      </patternFill>
    </fill>
    <fill>
      <patternFill patternType="solid">
        <fgColor rgb="FFDDE5F0"/>
        <bgColor rgb="FFD6E4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2E7D3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5F0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2E7D3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34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A3" s="3" t="s">
        <v>2</v>
      </c>
      <c r="B3" s="3"/>
      <c r="C3" s="3"/>
      <c r="D3" s="4"/>
      <c r="E3" s="4"/>
      <c r="F3" s="4"/>
      <c r="G3" s="4"/>
      <c r="H3" s="4"/>
      <c r="I3" s="4"/>
    </row>
    <row r="4" customFormat="false" ht="39.7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</row>
    <row r="5" customFormat="false" ht="15" hidden="false" customHeight="true" outlineLevel="0" collapsed="false">
      <c r="A5" s="4"/>
      <c r="B5" s="5" t="s">
        <v>4</v>
      </c>
      <c r="C5" s="5"/>
      <c r="D5" s="6"/>
      <c r="E5" s="5" t="s">
        <v>5</v>
      </c>
      <c r="F5" s="5"/>
      <c r="G5" s="5"/>
    </row>
    <row r="7" customFormat="false" ht="19.5" hidden="false" customHeight="true" outlineLevel="0" collapsed="false">
      <c r="A7" s="7" t="s">
        <v>6</v>
      </c>
      <c r="B7" s="7"/>
      <c r="C7" s="7"/>
      <c r="D7" s="7"/>
      <c r="E7" s="7"/>
      <c r="F7" s="7"/>
      <c r="G7" s="7"/>
      <c r="H7" s="7"/>
      <c r="I7" s="7"/>
    </row>
    <row r="8" customFormat="false" ht="19.5" hidden="false" customHeight="true" outlineLevel="0" collapsed="false">
      <c r="A8" s="8" t="s">
        <v>7</v>
      </c>
      <c r="B8" s="8" t="s">
        <v>8</v>
      </c>
      <c r="C8" s="8"/>
      <c r="D8" s="8"/>
      <c r="E8" s="8"/>
      <c r="F8" s="8"/>
      <c r="G8" s="8"/>
      <c r="H8" s="8" t="s">
        <v>9</v>
      </c>
      <c r="I8" s="8" t="s">
        <v>10</v>
      </c>
    </row>
    <row r="9" customFormat="false" ht="15" hidden="false" customHeight="true" outlineLevel="0" collapsed="false">
      <c r="A9" s="9" t="n">
        <v>1</v>
      </c>
      <c r="B9" s="10" t="s">
        <v>11</v>
      </c>
      <c r="C9" s="10"/>
      <c r="D9" s="10"/>
      <c r="E9" s="10"/>
      <c r="F9" s="10"/>
      <c r="G9" s="10"/>
      <c r="H9" s="11" t="n">
        <v>21600</v>
      </c>
      <c r="I9" s="12" t="s">
        <v>12</v>
      </c>
    </row>
    <row r="10" customFormat="false" ht="15" hidden="false" customHeight="true" outlineLevel="0" collapsed="false">
      <c r="A10" s="9" t="n">
        <v>2</v>
      </c>
      <c r="B10" s="10" t="s">
        <v>13</v>
      </c>
      <c r="C10" s="10"/>
      <c r="D10" s="10"/>
      <c r="E10" s="10"/>
      <c r="F10" s="10"/>
      <c r="G10" s="10"/>
      <c r="H10" s="13" t="n">
        <v>24.17</v>
      </c>
      <c r="I10" s="12" t="s">
        <v>14</v>
      </c>
    </row>
    <row r="11" customFormat="false" ht="15" hidden="false" customHeight="true" outlineLevel="0" collapsed="false">
      <c r="A11" s="9" t="n">
        <v>3</v>
      </c>
      <c r="B11" s="10" t="s">
        <v>15</v>
      </c>
      <c r="C11" s="10"/>
      <c r="D11" s="10"/>
      <c r="E11" s="10"/>
      <c r="F11" s="10"/>
      <c r="G11" s="10"/>
      <c r="H11" s="14" t="n">
        <f aca="false">ROUND($H$9*$H$10,2)</f>
        <v>522072</v>
      </c>
      <c r="I11" s="12" t="s">
        <v>16</v>
      </c>
    </row>
    <row r="12" customFormat="false" ht="15" hidden="false" customHeight="true" outlineLevel="0" collapsed="false">
      <c r="A12" s="9" t="n">
        <v>4</v>
      </c>
      <c r="B12" s="10" t="s">
        <v>17</v>
      </c>
      <c r="C12" s="10"/>
      <c r="D12" s="10"/>
      <c r="E12" s="10"/>
      <c r="F12" s="10"/>
      <c r="G12" s="10"/>
      <c r="H12" s="15" t="n">
        <v>0.35</v>
      </c>
      <c r="I12" s="12" t="s">
        <v>18</v>
      </c>
    </row>
    <row r="13" customFormat="false" ht="15" hidden="false" customHeight="true" outlineLevel="0" collapsed="false">
      <c r="A13" s="9" t="n">
        <v>5</v>
      </c>
      <c r="B13" s="10" t="s">
        <v>19</v>
      </c>
      <c r="C13" s="10"/>
      <c r="D13" s="10"/>
      <c r="E13" s="10"/>
      <c r="F13" s="10"/>
      <c r="G13" s="10"/>
      <c r="H13" s="14" t="n">
        <f aca="false">ROUND($H$11*$H$12,2)</f>
        <v>182725.2</v>
      </c>
      <c r="I13" s="12" t="s">
        <v>20</v>
      </c>
    </row>
    <row r="14" customFormat="false" ht="15" hidden="false" customHeight="true" outlineLevel="0" collapsed="false">
      <c r="A14" s="9" t="n">
        <v>6</v>
      </c>
      <c r="B14" s="10" t="s">
        <v>21</v>
      </c>
      <c r="C14" s="10"/>
      <c r="D14" s="10"/>
      <c r="E14" s="10"/>
      <c r="F14" s="10"/>
      <c r="G14" s="10"/>
      <c r="H14" s="11" t="n">
        <v>60</v>
      </c>
      <c r="I14" s="12" t="s">
        <v>22</v>
      </c>
    </row>
    <row r="15" customFormat="false" ht="15" hidden="false" customHeight="true" outlineLevel="0" collapsed="false">
      <c r="A15" s="9" t="n">
        <v>7</v>
      </c>
      <c r="B15" s="10" t="s">
        <v>23</v>
      </c>
      <c r="C15" s="10"/>
      <c r="D15" s="10"/>
      <c r="E15" s="10"/>
      <c r="F15" s="10"/>
      <c r="G15" s="10"/>
      <c r="H15" s="14" t="n">
        <f aca="false">ROUND($H$13/$H$14,2)</f>
        <v>3045.42</v>
      </c>
      <c r="I15" s="12" t="s">
        <v>24</v>
      </c>
    </row>
    <row r="16" customFormat="false" ht="15" hidden="false" customHeight="true" outlineLevel="0" collapsed="false">
      <c r="A16" s="9" t="n">
        <v>8</v>
      </c>
      <c r="B16" s="10" t="s">
        <v>25</v>
      </c>
      <c r="C16" s="10"/>
      <c r="D16" s="10"/>
      <c r="E16" s="10"/>
      <c r="F16" s="10"/>
      <c r="G16" s="10"/>
      <c r="H16" s="16" t="n">
        <f aca="false">$H$11+$H$13</f>
        <v>704797.2</v>
      </c>
      <c r="I16" s="12" t="s">
        <v>26</v>
      </c>
    </row>
    <row r="17" customFormat="false" ht="15" hidden="false" customHeight="true" outlineLevel="0" collapsed="false">
      <c r="A17" s="9" t="n">
        <v>9</v>
      </c>
      <c r="B17" s="10" t="s">
        <v>27</v>
      </c>
      <c r="C17" s="10"/>
      <c r="D17" s="10"/>
      <c r="E17" s="10"/>
      <c r="F17" s="10"/>
      <c r="G17" s="10"/>
      <c r="H17" s="17" t="n">
        <v>30000</v>
      </c>
      <c r="I17" s="12" t="s">
        <v>28</v>
      </c>
    </row>
    <row r="19" customFormat="false" ht="19.5" hidden="false" customHeight="true" outlineLevel="0" collapsed="false">
      <c r="A19" s="7" t="s">
        <v>29</v>
      </c>
      <c r="B19" s="7"/>
      <c r="C19" s="7"/>
      <c r="D19" s="7"/>
      <c r="E19" s="7"/>
      <c r="F19" s="7"/>
      <c r="G19" s="7"/>
      <c r="H19" s="7"/>
      <c r="I19" s="7"/>
    </row>
    <row r="20" customFormat="false" ht="30" hidden="false" customHeight="true" outlineLevel="0" collapsed="false">
      <c r="A20" s="5" t="s">
        <v>30</v>
      </c>
      <c r="B20" s="5"/>
      <c r="C20" s="5"/>
      <c r="D20" s="5"/>
      <c r="E20" s="5"/>
      <c r="F20" s="5"/>
      <c r="G20" s="4"/>
      <c r="H20" s="4"/>
      <c r="I20" s="4"/>
    </row>
    <row r="21" customFormat="false" ht="48" hidden="false" customHeight="true" outlineLevel="0" collapsed="false">
      <c r="A21" s="8" t="s">
        <v>7</v>
      </c>
      <c r="B21" s="8" t="s">
        <v>31</v>
      </c>
      <c r="C21" s="8" t="s">
        <v>32</v>
      </c>
      <c r="D21" s="8" t="s">
        <v>33</v>
      </c>
      <c r="E21" s="8" t="s">
        <v>34</v>
      </c>
      <c r="F21" s="8" t="s">
        <v>35</v>
      </c>
      <c r="G21" s="8" t="s">
        <v>36</v>
      </c>
      <c r="H21" s="8" t="s">
        <v>37</v>
      </c>
      <c r="I21" s="8" t="s">
        <v>38</v>
      </c>
    </row>
    <row r="22" customFormat="false" ht="15" hidden="false" customHeight="false" outlineLevel="0" collapsed="false">
      <c r="A22" s="9" t="n">
        <v>1</v>
      </c>
      <c r="B22" s="4"/>
      <c r="C22" s="4"/>
      <c r="D22" s="4"/>
      <c r="E22" s="4"/>
      <c r="F22" s="18"/>
      <c r="G22" s="19"/>
      <c r="H22" s="14" t="n">
        <f aca="false">IF(AND(ISNUMBER(F22),ISNUMBER(G22)),ROUND(F22*MIN(G22,$H$10),2),0)</f>
        <v>0</v>
      </c>
      <c r="I22" s="14" t="n">
        <f aca="false">IF(AND(ISNUMBER(F22),ISNUMBER(G22)),ROUND(F22*MAX(G22-$H$10,0),2),0)</f>
        <v>0</v>
      </c>
    </row>
    <row r="23" customFormat="false" ht="15" hidden="false" customHeight="false" outlineLevel="0" collapsed="false">
      <c r="A23" s="9" t="n">
        <v>2</v>
      </c>
      <c r="B23" s="4"/>
      <c r="C23" s="4"/>
      <c r="D23" s="4"/>
      <c r="E23" s="4"/>
      <c r="F23" s="18"/>
      <c r="G23" s="19"/>
      <c r="H23" s="14" t="n">
        <f aca="false">IF(AND(ISNUMBER(F23),ISNUMBER(G23)),ROUND(F23*MIN(G23,$H$10),2),0)</f>
        <v>0</v>
      </c>
      <c r="I23" s="14" t="n">
        <f aca="false">IF(AND(ISNUMBER(F23),ISNUMBER(G23)),ROUND(F23*MAX(G23-$H$10,0),2),0)</f>
        <v>0</v>
      </c>
    </row>
    <row r="24" customFormat="false" ht="15" hidden="false" customHeight="false" outlineLevel="0" collapsed="false">
      <c r="A24" s="9" t="n">
        <v>3</v>
      </c>
      <c r="B24" s="4"/>
      <c r="C24" s="4"/>
      <c r="D24" s="4"/>
      <c r="E24" s="4"/>
      <c r="F24" s="18"/>
      <c r="G24" s="19"/>
      <c r="H24" s="14" t="n">
        <f aca="false">IF(AND(ISNUMBER(F24),ISNUMBER(G24)),ROUND(F24*MIN(G24,$H$10),2),0)</f>
        <v>0</v>
      </c>
      <c r="I24" s="14" t="n">
        <f aca="false">IF(AND(ISNUMBER(F24),ISNUMBER(G24)),ROUND(F24*MAX(G24-$H$10,0),2),0)</f>
        <v>0</v>
      </c>
    </row>
    <row r="25" customFormat="false" ht="15" hidden="false" customHeight="false" outlineLevel="0" collapsed="false">
      <c r="A25" s="9" t="n">
        <v>4</v>
      </c>
      <c r="B25" s="4"/>
      <c r="C25" s="4"/>
      <c r="D25" s="4"/>
      <c r="E25" s="4"/>
      <c r="F25" s="18"/>
      <c r="G25" s="19"/>
      <c r="H25" s="14" t="n">
        <f aca="false">IF(AND(ISNUMBER(F25),ISNUMBER(G25)),ROUND(F25*MIN(G25,$H$10),2),0)</f>
        <v>0</v>
      </c>
      <c r="I25" s="14" t="n">
        <f aca="false">IF(AND(ISNUMBER(F25),ISNUMBER(G25)),ROUND(F25*MAX(G25-$H$10,0),2),0)</f>
        <v>0</v>
      </c>
    </row>
    <row r="26" customFormat="false" ht="15" hidden="false" customHeight="false" outlineLevel="0" collapsed="false">
      <c r="A26" s="9" t="n">
        <v>5</v>
      </c>
      <c r="B26" s="4"/>
      <c r="C26" s="4"/>
      <c r="D26" s="4"/>
      <c r="E26" s="4"/>
      <c r="F26" s="18"/>
      <c r="G26" s="19"/>
      <c r="H26" s="14" t="n">
        <f aca="false">IF(AND(ISNUMBER(F26),ISNUMBER(G26)),ROUND(F26*MIN(G26,$H$10),2),0)</f>
        <v>0</v>
      </c>
      <c r="I26" s="14" t="n">
        <f aca="false">IF(AND(ISNUMBER(F26),ISNUMBER(G26)),ROUND(F26*MAX(G26-$H$10,0),2),0)</f>
        <v>0</v>
      </c>
    </row>
    <row r="27" customFormat="false" ht="15" hidden="false" customHeight="false" outlineLevel="0" collapsed="false">
      <c r="A27" s="9" t="n">
        <v>6</v>
      </c>
      <c r="B27" s="4"/>
      <c r="C27" s="4"/>
      <c r="D27" s="4"/>
      <c r="E27" s="4"/>
      <c r="F27" s="18"/>
      <c r="G27" s="19"/>
      <c r="H27" s="14" t="n">
        <f aca="false">IF(AND(ISNUMBER(F27),ISNUMBER(G27)),ROUND(F27*MIN(G27,$H$10),2),0)</f>
        <v>0</v>
      </c>
      <c r="I27" s="14" t="n">
        <f aca="false">IF(AND(ISNUMBER(F27),ISNUMBER(G27)),ROUND(F27*MAX(G27-$H$10,0),2),0)</f>
        <v>0</v>
      </c>
    </row>
    <row r="28" customFormat="false" ht="15" hidden="false" customHeight="false" outlineLevel="0" collapsed="false">
      <c r="A28" s="9" t="n">
        <v>7</v>
      </c>
      <c r="B28" s="4"/>
      <c r="C28" s="4"/>
      <c r="D28" s="4"/>
      <c r="E28" s="4"/>
      <c r="F28" s="18"/>
      <c r="G28" s="19"/>
      <c r="H28" s="14" t="n">
        <f aca="false">IF(AND(ISNUMBER(F28),ISNUMBER(G28)),ROUND(F28*MIN(G28,$H$10),2),0)</f>
        <v>0</v>
      </c>
      <c r="I28" s="14" t="n">
        <f aca="false">IF(AND(ISNUMBER(F28),ISNUMBER(G28)),ROUND(F28*MAX(G28-$H$10,0),2),0)</f>
        <v>0</v>
      </c>
    </row>
    <row r="29" customFormat="false" ht="15" hidden="false" customHeight="false" outlineLevel="0" collapsed="false">
      <c r="A29" s="9" t="n">
        <v>8</v>
      </c>
      <c r="B29" s="4"/>
      <c r="C29" s="4"/>
      <c r="D29" s="4"/>
      <c r="E29" s="4"/>
      <c r="F29" s="18"/>
      <c r="G29" s="19"/>
      <c r="H29" s="14" t="n">
        <f aca="false">IF(AND(ISNUMBER(F29),ISNUMBER(G29)),ROUND(F29*MIN(G29,$H$10),2),0)</f>
        <v>0</v>
      </c>
      <c r="I29" s="14" t="n">
        <f aca="false">IF(AND(ISNUMBER(F29),ISNUMBER(G29)),ROUND(F29*MAX(G29-$H$10,0),2),0)</f>
        <v>0</v>
      </c>
    </row>
    <row r="30" customFormat="false" ht="15" hidden="false" customHeight="false" outlineLevel="0" collapsed="false">
      <c r="A30" s="9" t="n">
        <v>9</v>
      </c>
      <c r="B30" s="4"/>
      <c r="C30" s="4"/>
      <c r="D30" s="4"/>
      <c r="E30" s="4"/>
      <c r="F30" s="18"/>
      <c r="G30" s="19"/>
      <c r="H30" s="14" t="n">
        <f aca="false">IF(AND(ISNUMBER(F30),ISNUMBER(G30)),ROUND(F30*MIN(G30,$H$10),2),0)</f>
        <v>0</v>
      </c>
      <c r="I30" s="14" t="n">
        <f aca="false">IF(AND(ISNUMBER(F30),ISNUMBER(G30)),ROUND(F30*MAX(G30-$H$10,0),2),0)</f>
        <v>0</v>
      </c>
    </row>
    <row r="31" customFormat="false" ht="15" hidden="false" customHeight="false" outlineLevel="0" collapsed="false">
      <c r="A31" s="9" t="n">
        <v>10</v>
      </c>
      <c r="B31" s="4"/>
      <c r="C31" s="4"/>
      <c r="D31" s="4"/>
      <c r="E31" s="4"/>
      <c r="F31" s="18"/>
      <c r="G31" s="19"/>
      <c r="H31" s="14" t="n">
        <f aca="false">IF(AND(ISNUMBER(F31),ISNUMBER(G31)),ROUND(F31*MIN(G31,$H$10),2),0)</f>
        <v>0</v>
      </c>
      <c r="I31" s="14" t="n">
        <f aca="false">IF(AND(ISNUMBER(F31),ISNUMBER(G31)),ROUND(F31*MAX(G31-$H$10,0),2),0)</f>
        <v>0</v>
      </c>
    </row>
    <row r="32" customFormat="false" ht="15" hidden="false" customHeight="true" outlineLevel="0" collapsed="false">
      <c r="A32" s="20" t="s">
        <v>39</v>
      </c>
      <c r="B32" s="20"/>
      <c r="C32" s="20"/>
      <c r="D32" s="20"/>
      <c r="E32" s="20"/>
      <c r="F32" s="21" t="n">
        <f aca="false">SUM(F22:F31)</f>
        <v>0</v>
      </c>
      <c r="G32" s="22"/>
      <c r="H32" s="23" t="n">
        <f aca="false">SUM(H22:H31)</f>
        <v>0</v>
      </c>
      <c r="I32" s="23" t="n">
        <f aca="false">SUM(I22:I31)</f>
        <v>0</v>
      </c>
    </row>
    <row r="33" customFormat="false" ht="27.75" hidden="false" customHeight="true" outlineLevel="0" collapsed="false">
      <c r="A33" s="5" t="s">
        <v>40</v>
      </c>
      <c r="B33" s="5"/>
      <c r="C33" s="5"/>
      <c r="D33" s="5"/>
      <c r="E33" s="5"/>
      <c r="F33" s="5"/>
      <c r="G33" s="5"/>
      <c r="H33" s="5"/>
      <c r="I33" s="5"/>
    </row>
    <row r="34" customFormat="false" ht="27.75" hidden="false" customHeight="true" outlineLevel="0" collapsed="false">
      <c r="A34" s="24" t="s">
        <v>41</v>
      </c>
      <c r="B34" s="24"/>
      <c r="C34" s="24"/>
      <c r="D34" s="24"/>
      <c r="E34" s="24"/>
      <c r="F34" s="25" t="str">
        <f aca="false">IF(F32=0,"Da compilare",IF(F32=$H$9,"OK","ATTENZIONE: il totale ore deve essere pari a 21.600"))</f>
        <v>Da compilare</v>
      </c>
      <c r="G34" s="25"/>
      <c r="H34" s="25"/>
      <c r="I34" s="25"/>
    </row>
    <row r="35" customFormat="false" ht="27.75" hidden="false" customHeight="true" outlineLevel="0" collapsed="false">
      <c r="A35" s="24" t="s">
        <v>42</v>
      </c>
      <c r="B35" s="24"/>
      <c r="C35" s="24"/>
      <c r="D35" s="24"/>
      <c r="E35" s="24"/>
      <c r="F35" s="25" t="str">
        <f aca="false">IF(H32&lt;=$H$11+0.005,"OK","ATTENZIONE: superato il massimale della Linea 2.1")</f>
        <v>OK</v>
      </c>
      <c r="G35" s="25"/>
      <c r="H35" s="25"/>
      <c r="I35" s="25"/>
    </row>
    <row r="37" customFormat="false" ht="19.5" hidden="false" customHeight="true" outlineLevel="0" collapsed="false">
      <c r="A37" s="7" t="s">
        <v>43</v>
      </c>
      <c r="B37" s="7"/>
      <c r="C37" s="7"/>
      <c r="D37" s="7"/>
      <c r="E37" s="7"/>
      <c r="F37" s="7"/>
      <c r="G37" s="7"/>
      <c r="H37" s="7"/>
      <c r="I37" s="7"/>
    </row>
    <row r="38" customFormat="false" ht="30" hidden="false" customHeight="true" outlineLevel="0" collapsed="false">
      <c r="A38" s="5" t="s">
        <v>44</v>
      </c>
      <c r="B38" s="5"/>
      <c r="C38" s="5"/>
      <c r="D38" s="5"/>
      <c r="E38" s="5"/>
      <c r="F38" s="5"/>
      <c r="G38" s="5"/>
      <c r="H38" s="5"/>
      <c r="I38" s="5"/>
    </row>
    <row r="39" customFormat="false" ht="36" hidden="false" customHeight="true" outlineLevel="0" collapsed="false">
      <c r="A39" s="8" t="s">
        <v>7</v>
      </c>
      <c r="B39" s="8" t="s">
        <v>45</v>
      </c>
      <c r="C39" s="8" t="s">
        <v>46</v>
      </c>
      <c r="D39" s="8"/>
      <c r="E39" s="8" t="s">
        <v>47</v>
      </c>
      <c r="F39" s="8" t="s">
        <v>48</v>
      </c>
      <c r="G39" s="8" t="s">
        <v>49</v>
      </c>
      <c r="H39" s="8" t="s">
        <v>50</v>
      </c>
      <c r="I39" s="8" t="s">
        <v>51</v>
      </c>
    </row>
    <row r="40" customFormat="false" ht="36" hidden="false" customHeight="true" outlineLevel="0" collapsed="false">
      <c r="A40" s="9" t="n">
        <v>1</v>
      </c>
      <c r="B40" s="24" t="s">
        <v>52</v>
      </c>
      <c r="C40" s="4"/>
      <c r="D40" s="4"/>
      <c r="E40" s="18"/>
      <c r="F40" s="19"/>
      <c r="G40" s="19"/>
      <c r="H40" s="14" t="n">
        <f aca="false">SUM(F40:G40)</f>
        <v>0</v>
      </c>
      <c r="I40" s="4"/>
    </row>
    <row r="41" customFormat="false" ht="36" hidden="false" customHeight="true" outlineLevel="0" collapsed="false">
      <c r="A41" s="9" t="n">
        <v>2</v>
      </c>
      <c r="B41" s="24" t="s">
        <v>53</v>
      </c>
      <c r="C41" s="4"/>
      <c r="D41" s="4"/>
      <c r="E41" s="18"/>
      <c r="F41" s="19"/>
      <c r="G41" s="19"/>
      <c r="H41" s="14" t="n">
        <f aca="false">SUM(F41:G41)</f>
        <v>0</v>
      </c>
      <c r="I41" s="4"/>
    </row>
    <row r="42" customFormat="false" ht="36" hidden="false" customHeight="true" outlineLevel="0" collapsed="false">
      <c r="A42" s="9" t="n">
        <v>3</v>
      </c>
      <c r="B42" s="24" t="s">
        <v>54</v>
      </c>
      <c r="C42" s="4"/>
      <c r="D42" s="4"/>
      <c r="E42" s="18"/>
      <c r="F42" s="19"/>
      <c r="G42" s="19"/>
      <c r="H42" s="14" t="n">
        <f aca="false">SUM(F42:G42)</f>
        <v>0</v>
      </c>
      <c r="I42" s="4"/>
    </row>
    <row r="43" customFormat="false" ht="36" hidden="false" customHeight="true" outlineLevel="0" collapsed="false">
      <c r="A43" s="9" t="n">
        <v>4</v>
      </c>
      <c r="B43" s="24" t="s">
        <v>55</v>
      </c>
      <c r="C43" s="4"/>
      <c r="D43" s="4"/>
      <c r="E43" s="18"/>
      <c r="F43" s="19"/>
      <c r="G43" s="19"/>
      <c r="H43" s="14" t="n">
        <f aca="false">SUM(F43:G43)</f>
        <v>0</v>
      </c>
      <c r="I43" s="4"/>
    </row>
    <row r="44" customFormat="false" ht="15" hidden="false" customHeight="true" outlineLevel="0" collapsed="false">
      <c r="A44" s="20" t="s">
        <v>56</v>
      </c>
      <c r="B44" s="20"/>
      <c r="C44" s="20"/>
      <c r="D44" s="20"/>
      <c r="E44" s="20"/>
      <c r="F44" s="23" t="n">
        <f aca="false">SUM(F40:F43)</f>
        <v>0</v>
      </c>
      <c r="G44" s="23" t="n">
        <f aca="false">SUM(G40:G43)</f>
        <v>0</v>
      </c>
      <c r="H44" s="23" t="n">
        <f aca="false">SUM(H40:H43)</f>
        <v>0</v>
      </c>
      <c r="I44" s="22"/>
    </row>
    <row r="45" customFormat="false" ht="27.75" hidden="false" customHeight="true" outlineLevel="0" collapsed="false">
      <c r="A45" s="24" t="s">
        <v>57</v>
      </c>
      <c r="B45" s="24"/>
      <c r="C45" s="24"/>
      <c r="D45" s="24"/>
      <c r="E45" s="24"/>
      <c r="F45" s="25" t="str">
        <f aca="false">IF(H44=0,"Da compilare",IF(H44&lt;=$H$13+0.005,"OK","ATTENZIONE: superato il massimale della Linea 2.2"))</f>
        <v>Da compilare</v>
      </c>
      <c r="G45" s="25"/>
      <c r="H45" s="25"/>
      <c r="I45" s="25"/>
    </row>
    <row r="46" customFormat="false" ht="15" hidden="false" customHeight="true" outlineLevel="0" collapsed="false">
      <c r="A46" s="24" t="s">
        <v>58</v>
      </c>
      <c r="B46" s="24"/>
      <c r="C46" s="24"/>
      <c r="D46" s="24"/>
      <c r="E46" s="24"/>
      <c r="F46" s="26" t="n">
        <f aca="false">ROUND(H44/$H$14,2)</f>
        <v>0</v>
      </c>
      <c r="G46" s="26"/>
      <c r="H46" s="26"/>
      <c r="I46" s="26"/>
    </row>
    <row r="48" customFormat="false" ht="19.5" hidden="false" customHeight="true" outlineLevel="0" collapsed="false">
      <c r="A48" s="7" t="s">
        <v>59</v>
      </c>
      <c r="B48" s="7"/>
      <c r="C48" s="7"/>
      <c r="D48" s="7"/>
      <c r="E48" s="7"/>
      <c r="F48" s="7"/>
      <c r="G48" s="7"/>
      <c r="H48" s="7"/>
      <c r="I48" s="7"/>
    </row>
    <row r="49" customFormat="false" ht="39.75" hidden="false" customHeight="true" outlineLevel="0" collapsed="false">
      <c r="A49" s="5" t="s">
        <v>60</v>
      </c>
      <c r="B49" s="5"/>
      <c r="C49" s="5"/>
      <c r="D49" s="5"/>
      <c r="E49" s="5"/>
      <c r="F49" s="5"/>
      <c r="G49" s="5"/>
      <c r="H49" s="5"/>
      <c r="I49" s="5"/>
    </row>
    <row r="50" customFormat="false" ht="36" hidden="false" customHeight="true" outlineLevel="0" collapsed="false">
      <c r="A50" s="8" t="s">
        <v>7</v>
      </c>
      <c r="B50" s="8" t="s">
        <v>61</v>
      </c>
      <c r="C50" s="8" t="s">
        <v>62</v>
      </c>
      <c r="D50" s="8" t="s">
        <v>34</v>
      </c>
      <c r="E50" s="8" t="s">
        <v>63</v>
      </c>
      <c r="F50" s="8" t="s">
        <v>64</v>
      </c>
      <c r="G50" s="8" t="s">
        <v>65</v>
      </c>
      <c r="H50" s="8" t="s">
        <v>66</v>
      </c>
      <c r="I50" s="8" t="s">
        <v>67</v>
      </c>
    </row>
    <row r="51" customFormat="false" ht="55.5" hidden="false" customHeight="true" outlineLevel="0" collapsed="false">
      <c r="A51" s="9" t="n">
        <v>0</v>
      </c>
      <c r="B51" s="10" t="s">
        <v>68</v>
      </c>
      <c r="C51" s="27" t="s">
        <v>69</v>
      </c>
      <c r="D51" s="27" t="s">
        <v>70</v>
      </c>
      <c r="E51" s="9" t="s">
        <v>71</v>
      </c>
      <c r="F51" s="28" t="n">
        <v>1</v>
      </c>
      <c r="G51" s="14" t="n">
        <f aca="false">I32</f>
        <v>0</v>
      </c>
      <c r="H51" s="14" t="n">
        <f aca="false">ROUND(F51*G51,2)</f>
        <v>0</v>
      </c>
      <c r="I51" s="27" t="s">
        <v>72</v>
      </c>
    </row>
    <row r="52" customFormat="false" ht="30" hidden="false" customHeight="true" outlineLevel="0" collapsed="false">
      <c r="A52" s="9" t="n">
        <v>1</v>
      </c>
      <c r="B52" s="10" t="s">
        <v>68</v>
      </c>
      <c r="C52" s="4"/>
      <c r="D52" s="4"/>
      <c r="E52" s="29"/>
      <c r="F52" s="30"/>
      <c r="G52" s="19"/>
      <c r="H52" s="14" t="n">
        <f aca="false">IF(AND(ISNUMBER(F52),ISNUMBER(G52)),ROUND(F52*G52,2),0)</f>
        <v>0</v>
      </c>
      <c r="I52" s="4"/>
    </row>
    <row r="53" customFormat="false" ht="30" hidden="false" customHeight="true" outlineLevel="0" collapsed="false">
      <c r="A53" s="9" t="n">
        <v>2</v>
      </c>
      <c r="B53" s="10" t="s">
        <v>68</v>
      </c>
      <c r="C53" s="4"/>
      <c r="D53" s="4"/>
      <c r="E53" s="29"/>
      <c r="F53" s="30"/>
      <c r="G53" s="19"/>
      <c r="H53" s="14" t="n">
        <f aca="false">IF(AND(ISNUMBER(F53),ISNUMBER(G53)),ROUND(F53*G53,2),0)</f>
        <v>0</v>
      </c>
      <c r="I53" s="4"/>
    </row>
    <row r="54" customFormat="false" ht="30" hidden="false" customHeight="true" outlineLevel="0" collapsed="false">
      <c r="A54" s="9" t="n">
        <v>3</v>
      </c>
      <c r="B54" s="10" t="s">
        <v>73</v>
      </c>
      <c r="C54" s="4"/>
      <c r="D54" s="4"/>
      <c r="E54" s="29"/>
      <c r="F54" s="30"/>
      <c r="G54" s="19"/>
      <c r="H54" s="14" t="n">
        <f aca="false">IF(AND(ISNUMBER(F54),ISNUMBER(G54)),ROUND(F54*G54,2),0)</f>
        <v>0</v>
      </c>
      <c r="I54" s="4"/>
    </row>
    <row r="55" customFormat="false" ht="30" hidden="false" customHeight="true" outlineLevel="0" collapsed="false">
      <c r="A55" s="9" t="n">
        <v>4</v>
      </c>
      <c r="B55" s="10" t="s">
        <v>73</v>
      </c>
      <c r="C55" s="4"/>
      <c r="D55" s="4"/>
      <c r="E55" s="29"/>
      <c r="F55" s="30"/>
      <c r="G55" s="19"/>
      <c r="H55" s="14" t="n">
        <f aca="false">IF(AND(ISNUMBER(F55),ISNUMBER(G55)),ROUND(F55*G55,2),0)</f>
        <v>0</v>
      </c>
      <c r="I55" s="4"/>
    </row>
    <row r="56" customFormat="false" ht="30" hidden="false" customHeight="true" outlineLevel="0" collapsed="false">
      <c r="A56" s="9" t="n">
        <v>5</v>
      </c>
      <c r="B56" s="10" t="s">
        <v>74</v>
      </c>
      <c r="C56" s="4"/>
      <c r="D56" s="4"/>
      <c r="E56" s="29"/>
      <c r="F56" s="30"/>
      <c r="G56" s="19"/>
      <c r="H56" s="14" t="n">
        <f aca="false">IF(AND(ISNUMBER(F56),ISNUMBER(G56)),ROUND(F56*G56,2),0)</f>
        <v>0</v>
      </c>
      <c r="I56" s="4"/>
    </row>
    <row r="57" customFormat="false" ht="30" hidden="false" customHeight="true" outlineLevel="0" collapsed="false">
      <c r="A57" s="9" t="n">
        <v>6</v>
      </c>
      <c r="B57" s="10" t="s">
        <v>74</v>
      </c>
      <c r="C57" s="4"/>
      <c r="D57" s="4"/>
      <c r="E57" s="29"/>
      <c r="F57" s="30"/>
      <c r="G57" s="19"/>
      <c r="H57" s="14" t="n">
        <f aca="false">IF(AND(ISNUMBER(F57),ISNUMBER(G57)),ROUND(F57*G57,2),0)</f>
        <v>0</v>
      </c>
      <c r="I57" s="4"/>
    </row>
    <row r="58" customFormat="false" ht="30" hidden="false" customHeight="true" outlineLevel="0" collapsed="false">
      <c r="A58" s="9" t="n">
        <v>7</v>
      </c>
      <c r="B58" s="10" t="s">
        <v>75</v>
      </c>
      <c r="C58" s="4"/>
      <c r="D58" s="4"/>
      <c r="E58" s="29"/>
      <c r="F58" s="30"/>
      <c r="G58" s="19"/>
      <c r="H58" s="14" t="n">
        <f aca="false">IF(AND(ISNUMBER(F58),ISNUMBER(G58)),ROUND(F58*G58,2),0)</f>
        <v>0</v>
      </c>
      <c r="I58" s="4"/>
    </row>
    <row r="59" customFormat="false" ht="30" hidden="false" customHeight="true" outlineLevel="0" collapsed="false">
      <c r="A59" s="9" t="n">
        <v>8</v>
      </c>
      <c r="B59" s="10" t="s">
        <v>75</v>
      </c>
      <c r="C59" s="4"/>
      <c r="D59" s="4"/>
      <c r="E59" s="29"/>
      <c r="F59" s="30"/>
      <c r="G59" s="19"/>
      <c r="H59" s="14" t="n">
        <f aca="false">IF(AND(ISNUMBER(F59),ISNUMBER(G59)),ROUND(F59*G59,2),0)</f>
        <v>0</v>
      </c>
      <c r="I59" s="4"/>
    </row>
    <row r="60" customFormat="false" ht="30" hidden="false" customHeight="true" outlineLevel="0" collapsed="false">
      <c r="A60" s="9" t="n">
        <v>9</v>
      </c>
      <c r="B60" s="10" t="s">
        <v>76</v>
      </c>
      <c r="C60" s="4"/>
      <c r="D60" s="4"/>
      <c r="E60" s="29"/>
      <c r="F60" s="30"/>
      <c r="G60" s="19"/>
      <c r="H60" s="14" t="n">
        <f aca="false">IF(AND(ISNUMBER(F60),ISNUMBER(G60)),ROUND(F60*G60,2),0)</f>
        <v>0</v>
      </c>
      <c r="I60" s="4"/>
    </row>
    <row r="61" customFormat="false" ht="30" hidden="false" customHeight="true" outlineLevel="0" collapsed="false">
      <c r="A61" s="9" t="n">
        <v>10</v>
      </c>
      <c r="B61" s="10" t="s">
        <v>76</v>
      </c>
      <c r="C61" s="4"/>
      <c r="D61" s="4"/>
      <c r="E61" s="29"/>
      <c r="F61" s="30"/>
      <c r="G61" s="19"/>
      <c r="H61" s="14" t="n">
        <f aca="false">IF(AND(ISNUMBER(F61),ISNUMBER(G61)),ROUND(F61*G61,2),0)</f>
        <v>0</v>
      </c>
      <c r="I61" s="4"/>
    </row>
    <row r="62" customFormat="false" ht="30" hidden="false" customHeight="true" outlineLevel="0" collapsed="false">
      <c r="A62" s="9" t="n">
        <v>11</v>
      </c>
      <c r="B62" s="10" t="s">
        <v>77</v>
      </c>
      <c r="C62" s="4"/>
      <c r="D62" s="4"/>
      <c r="E62" s="29"/>
      <c r="F62" s="30"/>
      <c r="G62" s="19"/>
      <c r="H62" s="14" t="n">
        <f aca="false">IF(AND(ISNUMBER(F62),ISNUMBER(G62)),ROUND(F62*G62,2),0)</f>
        <v>0</v>
      </c>
      <c r="I62" s="4"/>
    </row>
    <row r="63" customFormat="false" ht="30" hidden="false" customHeight="true" outlineLevel="0" collapsed="false">
      <c r="A63" s="9" t="n">
        <v>12</v>
      </c>
      <c r="B63" s="10" t="s">
        <v>77</v>
      </c>
      <c r="C63" s="4"/>
      <c r="D63" s="4"/>
      <c r="E63" s="29"/>
      <c r="F63" s="30"/>
      <c r="G63" s="19"/>
      <c r="H63" s="14" t="n">
        <f aca="false">IF(AND(ISNUMBER(F63),ISNUMBER(G63)),ROUND(F63*G63,2),0)</f>
        <v>0</v>
      </c>
      <c r="I63" s="4"/>
    </row>
    <row r="64" customFormat="false" ht="15" hidden="false" customHeight="true" outlineLevel="0" collapsed="false">
      <c r="A64" s="20" t="s">
        <v>78</v>
      </c>
      <c r="B64" s="20"/>
      <c r="C64" s="20"/>
      <c r="D64" s="20"/>
      <c r="E64" s="20"/>
      <c r="F64" s="20"/>
      <c r="G64" s="20"/>
      <c r="H64" s="23" t="n">
        <f aca="false">SUM(H51:H63)</f>
        <v>0</v>
      </c>
      <c r="I64" s="22"/>
    </row>
    <row r="65" customFormat="false" ht="27.75" hidden="false" customHeight="true" outlineLevel="0" collapsed="false">
      <c r="A65" s="24" t="s">
        <v>79</v>
      </c>
      <c r="B65" s="24"/>
      <c r="C65" s="24"/>
      <c r="D65" s="24"/>
      <c r="E65" s="24"/>
      <c r="F65" s="25" t="str">
        <f aca="false">IF(H64&gt;=$H$17,"OK – soglia minima rispettata","ATTENZIONE: apporto inferiore alla soglia minima di € 30.000,00 (causa di esclusione)")</f>
        <v>ATTENZIONE: apporto inferiore alla soglia minima di € 30.000,00 (causa di esclusione)</v>
      </c>
      <c r="G65" s="25"/>
      <c r="H65" s="25"/>
      <c r="I65" s="25"/>
    </row>
    <row r="67" customFormat="false" ht="15" hidden="false" customHeight="true" outlineLevel="0" collapsed="false">
      <c r="A67" s="3" t="s">
        <v>80</v>
      </c>
      <c r="B67" s="3"/>
      <c r="C67" s="3"/>
      <c r="D67" s="3"/>
      <c r="E67" s="3"/>
      <c r="F67" s="3"/>
      <c r="G67" s="3"/>
      <c r="H67" s="3"/>
      <c r="I67" s="3"/>
    </row>
    <row r="68" customFormat="false" ht="19.5" hidden="false" customHeight="true" outlineLevel="0" collapsed="false">
      <c r="B68" s="8" t="s">
        <v>61</v>
      </c>
      <c r="C68" s="8"/>
      <c r="D68" s="8"/>
      <c r="E68" s="8"/>
      <c r="F68" s="8"/>
      <c r="G68" s="8"/>
      <c r="H68" s="8" t="s">
        <v>81</v>
      </c>
      <c r="I68" s="8" t="s">
        <v>82</v>
      </c>
    </row>
    <row r="69" customFormat="false" ht="15" hidden="false" customHeight="true" outlineLevel="0" collapsed="false">
      <c r="A69" s="10"/>
      <c r="B69" s="10" t="s">
        <v>68</v>
      </c>
      <c r="C69" s="10"/>
      <c r="D69" s="10"/>
      <c r="E69" s="10"/>
      <c r="F69" s="10"/>
      <c r="G69" s="10"/>
      <c r="H69" s="14" t="n">
        <f aca="false">SUMIF($B$51:$B$63,B69,$H$51:$H$63)</f>
        <v>0</v>
      </c>
      <c r="I69" s="31" t="n">
        <f aca="false">IF($H$64=0,0,H69/$H$64)</f>
        <v>0</v>
      </c>
    </row>
    <row r="70" customFormat="false" ht="15" hidden="false" customHeight="true" outlineLevel="0" collapsed="false">
      <c r="A70" s="10"/>
      <c r="B70" s="10" t="s">
        <v>73</v>
      </c>
      <c r="C70" s="10"/>
      <c r="D70" s="10"/>
      <c r="E70" s="10"/>
      <c r="F70" s="10"/>
      <c r="G70" s="10"/>
      <c r="H70" s="14" t="n">
        <f aca="false">SUMIF($B$51:$B$63,B70,$H$51:$H$63)</f>
        <v>0</v>
      </c>
      <c r="I70" s="31" t="n">
        <f aca="false">IF($H$64=0,0,H70/$H$64)</f>
        <v>0</v>
      </c>
    </row>
    <row r="71" customFormat="false" ht="15" hidden="false" customHeight="true" outlineLevel="0" collapsed="false">
      <c r="A71" s="10"/>
      <c r="B71" s="10" t="s">
        <v>74</v>
      </c>
      <c r="C71" s="10"/>
      <c r="D71" s="10"/>
      <c r="E71" s="10"/>
      <c r="F71" s="10"/>
      <c r="G71" s="10"/>
      <c r="H71" s="14" t="n">
        <f aca="false">SUMIF($B$51:$B$63,B71,$H$51:$H$63)</f>
        <v>0</v>
      </c>
      <c r="I71" s="31" t="n">
        <f aca="false">IF($H$64=0,0,H71/$H$64)</f>
        <v>0</v>
      </c>
    </row>
    <row r="72" customFormat="false" ht="15" hidden="false" customHeight="true" outlineLevel="0" collapsed="false">
      <c r="A72" s="10"/>
      <c r="B72" s="10" t="s">
        <v>75</v>
      </c>
      <c r="C72" s="10"/>
      <c r="D72" s="10"/>
      <c r="E72" s="10"/>
      <c r="F72" s="10"/>
      <c r="G72" s="10"/>
      <c r="H72" s="14" t="n">
        <f aca="false">SUMIF($B$51:$B$63,B72,$H$51:$H$63)</f>
        <v>0</v>
      </c>
      <c r="I72" s="31" t="n">
        <f aca="false">IF($H$64=0,0,H72/$H$64)</f>
        <v>0</v>
      </c>
    </row>
    <row r="73" customFormat="false" ht="15" hidden="false" customHeight="true" outlineLevel="0" collapsed="false">
      <c r="A73" s="10"/>
      <c r="B73" s="10" t="s">
        <v>76</v>
      </c>
      <c r="C73" s="10"/>
      <c r="D73" s="10"/>
      <c r="E73" s="10"/>
      <c r="F73" s="10"/>
      <c r="G73" s="10"/>
      <c r="H73" s="14" t="n">
        <f aca="false">SUMIF($B$51:$B$63,B73,$H$51:$H$63)</f>
        <v>0</v>
      </c>
      <c r="I73" s="31" t="n">
        <f aca="false">IF($H$64=0,0,H73/$H$64)</f>
        <v>0</v>
      </c>
    </row>
    <row r="74" customFormat="false" ht="15" hidden="false" customHeight="true" outlineLevel="0" collapsed="false">
      <c r="A74" s="10"/>
      <c r="B74" s="10" t="s">
        <v>77</v>
      </c>
      <c r="C74" s="10"/>
      <c r="D74" s="10"/>
      <c r="E74" s="10"/>
      <c r="F74" s="10"/>
      <c r="G74" s="10"/>
      <c r="H74" s="14" t="n">
        <f aca="false">SUMIF($B$51:$B$63,B74,$H$51:$H$63)</f>
        <v>0</v>
      </c>
      <c r="I74" s="31" t="n">
        <f aca="false">IF($H$64=0,0,H74/$H$64)</f>
        <v>0</v>
      </c>
    </row>
    <row r="76" customFormat="false" ht="19.5" hidden="false" customHeight="true" outlineLevel="0" collapsed="false">
      <c r="A76" s="7" t="s">
        <v>83</v>
      </c>
      <c r="B76" s="7"/>
      <c r="C76" s="7"/>
      <c r="D76" s="7"/>
      <c r="E76" s="7"/>
      <c r="F76" s="7"/>
      <c r="G76" s="7"/>
      <c r="H76" s="7"/>
      <c r="I76" s="7"/>
    </row>
    <row r="77" customFormat="false" ht="42" hidden="false" customHeight="true" outlineLevel="0" collapsed="false">
      <c r="A77" s="8" t="s">
        <v>7</v>
      </c>
      <c r="B77" s="8" t="s">
        <v>84</v>
      </c>
      <c r="C77" s="8"/>
      <c r="D77" s="8" t="s">
        <v>85</v>
      </c>
      <c r="E77" s="8" t="s">
        <v>86</v>
      </c>
      <c r="F77" s="8" t="s">
        <v>50</v>
      </c>
      <c r="G77" s="8" t="s">
        <v>87</v>
      </c>
      <c r="H77" s="8" t="s">
        <v>88</v>
      </c>
      <c r="I77" s="8"/>
    </row>
    <row r="78" customFormat="false" ht="27.75" hidden="false" customHeight="true" outlineLevel="0" collapsed="false">
      <c r="A78" s="9" t="n">
        <v>1</v>
      </c>
      <c r="B78" s="10" t="s">
        <v>89</v>
      </c>
      <c r="C78" s="10"/>
      <c r="D78" s="14" t="n">
        <f aca="false">H32</f>
        <v>0</v>
      </c>
      <c r="E78" s="14" t="n">
        <v>0</v>
      </c>
      <c r="F78" s="14" t="n">
        <f aca="false">SUM(D78:E78)</f>
        <v>0</v>
      </c>
      <c r="G78" s="32" t="n">
        <f aca="false">$H$11</f>
        <v>522072</v>
      </c>
      <c r="H78" s="25" t="str">
        <f aca="false">IF(D78&lt;=G78+0.005,"OK","ATTENZIONE: superato il massimale")</f>
        <v>OK</v>
      </c>
      <c r="I78" s="25"/>
    </row>
    <row r="79" customFormat="false" ht="27.75" hidden="false" customHeight="true" outlineLevel="0" collapsed="false">
      <c r="A79" s="9" t="n">
        <v>2</v>
      </c>
      <c r="B79" s="10" t="s">
        <v>90</v>
      </c>
      <c r="C79" s="10"/>
      <c r="D79" s="14" t="n">
        <f aca="false">H44</f>
        <v>0</v>
      </c>
      <c r="E79" s="14" t="n">
        <v>0</v>
      </c>
      <c r="F79" s="14" t="n">
        <f aca="false">SUM(D79:E79)</f>
        <v>0</v>
      </c>
      <c r="G79" s="32" t="n">
        <f aca="false">$H$13</f>
        <v>182725.2</v>
      </c>
      <c r="H79" s="25" t="str">
        <f aca="false">IF(D79&lt;=G79+0.005,"OK","ATTENZIONE: superato il massimale")</f>
        <v>OK</v>
      </c>
      <c r="I79" s="25"/>
    </row>
    <row r="80" customFormat="false" ht="27.75" hidden="false" customHeight="true" outlineLevel="0" collapsed="false">
      <c r="A80" s="9" t="n">
        <v>3</v>
      </c>
      <c r="B80" s="10" t="s">
        <v>91</v>
      </c>
      <c r="C80" s="10"/>
      <c r="D80" s="14" t="n">
        <v>0</v>
      </c>
      <c r="E80" s="14" t="n">
        <f aca="false">H64</f>
        <v>0</v>
      </c>
      <c r="F80" s="14" t="n">
        <f aca="false">SUM(D80:E80)</f>
        <v>0</v>
      </c>
      <c r="G80" s="32" t="n">
        <f aca="false">$H$17</f>
        <v>30000</v>
      </c>
      <c r="H80" s="25" t="str">
        <f aca="false">IF(E80&gt;=G80,"OK","ATTENZIONE: sotto la soglia minima")</f>
        <v>ATTENZIONE: sotto la soglia minima</v>
      </c>
      <c r="I80" s="25"/>
    </row>
    <row r="81" customFormat="false" ht="27.75" hidden="false" customHeight="true" outlineLevel="0" collapsed="false">
      <c r="A81" s="33" t="s">
        <v>92</v>
      </c>
      <c r="B81" s="20" t="s">
        <v>93</v>
      </c>
      <c r="C81" s="20"/>
      <c r="D81" s="23" t="n">
        <f aca="false">SUM(D78:D80)</f>
        <v>0</v>
      </c>
      <c r="E81" s="23" t="n">
        <f aca="false">SUM(E78:E80)</f>
        <v>0</v>
      </c>
      <c r="F81" s="23" t="n">
        <f aca="false">SUM(D81:E81)</f>
        <v>0</v>
      </c>
      <c r="G81" s="23" t="n">
        <f aca="false">$H$16</f>
        <v>704797.2</v>
      </c>
      <c r="H81" s="20" t="str">
        <f aca="false">IF(D81&lt;=G81+0.005,"OK – finanziamento entro le risorse disponibili","ATTENZIONE: finanziamento richiesto superiore alle risorse disponibili")</f>
        <v>OK – finanziamento entro le risorse disponibili</v>
      </c>
      <c r="I81" s="20"/>
    </row>
    <row r="82" customFormat="false" ht="15" hidden="false" customHeight="true" outlineLevel="0" collapsed="false">
      <c r="A82" s="24" t="s">
        <v>94</v>
      </c>
      <c r="B82" s="24"/>
      <c r="C82" s="24"/>
      <c r="D82" s="24"/>
      <c r="E82" s="24"/>
      <c r="F82" s="34" t="n">
        <f aca="false">IF(F81=0,0,E81/F81)</f>
        <v>0</v>
      </c>
    </row>
    <row r="83" customFormat="false" ht="27.75" hidden="false" customHeight="true" outlineLevel="0" collapsed="false">
      <c r="A83" s="5" t="s">
        <v>95</v>
      </c>
      <c r="B83" s="5"/>
      <c r="C83" s="5"/>
      <c r="D83" s="5"/>
      <c r="E83" s="5"/>
      <c r="F83" s="5"/>
      <c r="G83" s="5"/>
      <c r="H83" s="5"/>
      <c r="I83" s="5"/>
    </row>
    <row r="85" customFormat="false" ht="19.5" hidden="false" customHeight="true" outlineLevel="0" collapsed="false">
      <c r="A85" s="7" t="s">
        <v>96</v>
      </c>
      <c r="B85" s="7"/>
      <c r="C85" s="7"/>
      <c r="D85" s="7"/>
      <c r="E85" s="7"/>
      <c r="F85" s="7"/>
      <c r="G85" s="7"/>
      <c r="H85" s="7"/>
      <c r="I85" s="7"/>
    </row>
    <row r="86" customFormat="false" ht="39.75" hidden="false" customHeight="true" outlineLevel="0" collapsed="false">
      <c r="A86" s="5" t="s">
        <v>97</v>
      </c>
      <c r="B86" s="5"/>
      <c r="C86" s="5"/>
      <c r="D86" s="5"/>
      <c r="E86" s="5"/>
      <c r="F86" s="5"/>
      <c r="G86" s="5"/>
      <c r="H86" s="5"/>
      <c r="I86" s="5"/>
    </row>
    <row r="87" customFormat="false" ht="30" hidden="false" customHeight="true" outlineLevel="0" collapsed="false">
      <c r="A87" s="8" t="s">
        <v>7</v>
      </c>
      <c r="B87" s="8" t="s">
        <v>98</v>
      </c>
      <c r="C87" s="8"/>
      <c r="D87" s="8" t="s">
        <v>99</v>
      </c>
      <c r="E87" s="8" t="s">
        <v>100</v>
      </c>
      <c r="F87" s="8" t="s">
        <v>101</v>
      </c>
      <c r="G87" s="8" t="s">
        <v>102</v>
      </c>
      <c r="H87" s="8" t="s">
        <v>50</v>
      </c>
    </row>
    <row r="88" customFormat="false" ht="15" hidden="false" customHeight="true" outlineLevel="0" collapsed="false">
      <c r="A88" s="9" t="n">
        <v>1</v>
      </c>
      <c r="B88" s="24" t="s">
        <v>103</v>
      </c>
      <c r="C88" s="24"/>
      <c r="D88" s="4"/>
      <c r="E88" s="14" t="n">
        <f aca="false">H32-SUMPRODUCT(SUMIF($E$22:$E$31,$B$89:$B$91,$H$22:$H$31))</f>
        <v>0</v>
      </c>
      <c r="F88" s="19"/>
      <c r="G88" s="14" t="n">
        <f aca="false">H64-SUMPRODUCT(SUMIF($D$52:$D$63,$B$89:$B$91,$H$52:$H$63))-SUMPRODUCT(SUMIF($E$22:$E$31,$B$89:$B$91,$I$22:$I$31))</f>
        <v>0</v>
      </c>
      <c r="H88" s="14" t="n">
        <f aca="false">SUM(E88:G88)</f>
        <v>0</v>
      </c>
    </row>
    <row r="89" customFormat="false" ht="15" hidden="false" customHeight="true" outlineLevel="0" collapsed="false">
      <c r="A89" s="9" t="n">
        <v>2</v>
      </c>
      <c r="B89" s="24" t="s">
        <v>104</v>
      </c>
      <c r="C89" s="24"/>
      <c r="D89" s="4"/>
      <c r="E89" s="14" t="n">
        <f aca="false">SUMIF($E$22:$E$31,B89,$H$22:$H$31)</f>
        <v>0</v>
      </c>
      <c r="F89" s="19"/>
      <c r="G89" s="14" t="n">
        <f aca="false">SUMIF($D$52:$D$63,B89,$H$52:$H$63)+SUMIF($E$22:$E$31,B89,$I$22:$I$31)</f>
        <v>0</v>
      </c>
      <c r="H89" s="14" t="n">
        <f aca="false">SUM(E89:G89)</f>
        <v>0</v>
      </c>
    </row>
    <row r="90" customFormat="false" ht="15" hidden="false" customHeight="true" outlineLevel="0" collapsed="false">
      <c r="A90" s="9" t="n">
        <v>3</v>
      </c>
      <c r="B90" s="24" t="s">
        <v>105</v>
      </c>
      <c r="C90" s="24"/>
      <c r="D90" s="4"/>
      <c r="E90" s="14" t="n">
        <f aca="false">SUMIF($E$22:$E$31,B90,$H$22:$H$31)</f>
        <v>0</v>
      </c>
      <c r="F90" s="19"/>
      <c r="G90" s="14" t="n">
        <f aca="false">SUMIF($D$52:$D$63,B90,$H$52:$H$63)+SUMIF($E$22:$E$31,B90,$I$22:$I$31)</f>
        <v>0</v>
      </c>
      <c r="H90" s="14" t="n">
        <f aca="false">SUM(E90:G90)</f>
        <v>0</v>
      </c>
    </row>
    <row r="91" customFormat="false" ht="15" hidden="false" customHeight="true" outlineLevel="0" collapsed="false">
      <c r="A91" s="9" t="n">
        <v>4</v>
      </c>
      <c r="B91" s="24" t="s">
        <v>106</v>
      </c>
      <c r="C91" s="24"/>
      <c r="D91" s="4"/>
      <c r="E91" s="14" t="n">
        <f aca="false">SUMIF($E$22:$E$31,B91,$H$22:$H$31)</f>
        <v>0</v>
      </c>
      <c r="F91" s="19"/>
      <c r="G91" s="14" t="n">
        <f aca="false">SUMIF($D$52:$D$63,B91,$H$52:$H$63)+SUMIF($E$22:$E$31,B91,$I$22:$I$31)</f>
        <v>0</v>
      </c>
      <c r="H91" s="14" t="n">
        <f aca="false">SUM(E91:G91)</f>
        <v>0</v>
      </c>
    </row>
    <row r="92" customFormat="false" ht="15" hidden="false" customHeight="true" outlineLevel="0" collapsed="false">
      <c r="A92" s="20" t="s">
        <v>107</v>
      </c>
      <c r="B92" s="20"/>
      <c r="C92" s="20"/>
      <c r="D92" s="20"/>
      <c r="E92" s="23" t="n">
        <f aca="false">SUM(E88:E91)</f>
        <v>0</v>
      </c>
      <c r="F92" s="23" t="n">
        <f aca="false">SUM(F88:F91)</f>
        <v>0</v>
      </c>
      <c r="G92" s="23" t="n">
        <f aca="false">SUM(G88:G91)</f>
        <v>0</v>
      </c>
      <c r="H92" s="23" t="n">
        <f aca="false">SUM(H88:H91)</f>
        <v>0</v>
      </c>
    </row>
    <row r="93" customFormat="false" ht="27.75" hidden="false" customHeight="true" outlineLevel="0" collapsed="false">
      <c r="A93" s="24" t="s">
        <v>108</v>
      </c>
      <c r="B93" s="24"/>
      <c r="C93" s="24"/>
      <c r="D93" s="24"/>
      <c r="E93" s="24"/>
      <c r="F93" s="25" t="str">
        <f aca="false">IF(H44=0,"Da compilare",IF(ABS(F92-H44)&lt;0.01,"OK","ATTENZIONE: la somma della Linea 2.2 per soggetto deve essere pari al totale della Tabella 2"))</f>
        <v>Da compilare</v>
      </c>
      <c r="G93" s="25"/>
      <c r="H93" s="25"/>
      <c r="I93" s="25"/>
    </row>
    <row r="95" customFormat="false" ht="30" hidden="false" customHeight="true" outlineLevel="0" collapsed="false">
      <c r="A95" s="2" t="s">
        <v>109</v>
      </c>
      <c r="B95" s="2"/>
      <c r="C95" s="2"/>
      <c r="D95" s="2"/>
      <c r="E95" s="2"/>
      <c r="F95" s="2"/>
      <c r="G95" s="2"/>
      <c r="H95" s="2"/>
      <c r="I95" s="2"/>
    </row>
  </sheetData>
  <mergeCells count="76">
    <mergeCell ref="A1:I1"/>
    <mergeCell ref="A2:I2"/>
    <mergeCell ref="A3:C3"/>
    <mergeCell ref="D3:I3"/>
    <mergeCell ref="A4:I4"/>
    <mergeCell ref="B5:C5"/>
    <mergeCell ref="E5:G5"/>
    <mergeCell ref="A7:I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19:I19"/>
    <mergeCell ref="A20:F20"/>
    <mergeCell ref="G20:I20"/>
    <mergeCell ref="A32:E32"/>
    <mergeCell ref="A33:I33"/>
    <mergeCell ref="A34:E34"/>
    <mergeCell ref="F34:I34"/>
    <mergeCell ref="A35:E35"/>
    <mergeCell ref="F35:I35"/>
    <mergeCell ref="A37:I37"/>
    <mergeCell ref="A38:I38"/>
    <mergeCell ref="C39:D39"/>
    <mergeCell ref="C40:D40"/>
    <mergeCell ref="C41:D41"/>
    <mergeCell ref="C42:D42"/>
    <mergeCell ref="C43:D43"/>
    <mergeCell ref="A44:E44"/>
    <mergeCell ref="A45:E45"/>
    <mergeCell ref="F45:I45"/>
    <mergeCell ref="A46:E46"/>
    <mergeCell ref="F46:I46"/>
    <mergeCell ref="A48:I48"/>
    <mergeCell ref="A49:I49"/>
    <mergeCell ref="A64:G64"/>
    <mergeCell ref="A65:E65"/>
    <mergeCell ref="F65:I65"/>
    <mergeCell ref="A67:I67"/>
    <mergeCell ref="B68:G68"/>
    <mergeCell ref="B69:G69"/>
    <mergeCell ref="B70:G70"/>
    <mergeCell ref="B71:G71"/>
    <mergeCell ref="B72:G72"/>
    <mergeCell ref="B73:G73"/>
    <mergeCell ref="B74:G74"/>
    <mergeCell ref="A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A82:E82"/>
    <mergeCell ref="A83:I83"/>
    <mergeCell ref="A85:I85"/>
    <mergeCell ref="A86:I86"/>
    <mergeCell ref="B87:C87"/>
    <mergeCell ref="B88:C88"/>
    <mergeCell ref="B89:C89"/>
    <mergeCell ref="B90:C90"/>
    <mergeCell ref="B91:C91"/>
    <mergeCell ref="A92:D92"/>
    <mergeCell ref="A93:E93"/>
    <mergeCell ref="F93:I93"/>
    <mergeCell ref="A95:I95"/>
  </mergeCells>
  <conditionalFormatting sqref="F34">
    <cfRule type="expression" priority="2" aboveAverage="0" equalAverage="0" bottom="0" percent="0" rank="0" text="" dxfId="0">
      <formula>LEFT(F34,10)="ATTENZION"</formula>
    </cfRule>
    <cfRule type="expression" priority="3" aboveAverage="0" equalAverage="0" bottom="0" percent="0" rank="0" text="" dxfId="1">
      <formula>LEFT(F34,2)="OK"</formula>
    </cfRule>
  </conditionalFormatting>
  <conditionalFormatting sqref="F35">
    <cfRule type="expression" priority="4" aboveAverage="0" equalAverage="0" bottom="0" percent="0" rank="0" text="" dxfId="0">
      <formula>LEFT(F35,10)="ATTENZION"</formula>
    </cfRule>
    <cfRule type="expression" priority="5" aboveAverage="0" equalAverage="0" bottom="0" percent="0" rank="0" text="" dxfId="1">
      <formula>LEFT(F35,2)="OK"</formula>
    </cfRule>
  </conditionalFormatting>
  <conditionalFormatting sqref="F45">
    <cfRule type="expression" priority="6" aboveAverage="0" equalAverage="0" bottom="0" percent="0" rank="0" text="" dxfId="0">
      <formula>LEFT(F45,10)="ATTENZION"</formula>
    </cfRule>
    <cfRule type="expression" priority="7" aboveAverage="0" equalAverage="0" bottom="0" percent="0" rank="0" text="" dxfId="1">
      <formula>LEFT(F45,2)="OK"</formula>
    </cfRule>
  </conditionalFormatting>
  <conditionalFormatting sqref="F65">
    <cfRule type="expression" priority="8" aboveAverage="0" equalAverage="0" bottom="0" percent="0" rank="0" text="" dxfId="0">
      <formula>LEFT(F65,10)="ATTENZION"</formula>
    </cfRule>
    <cfRule type="expression" priority="9" aboveAverage="0" equalAverage="0" bottom="0" percent="0" rank="0" text="" dxfId="1">
      <formula>LEFT(F65,2)="OK"</formula>
    </cfRule>
  </conditionalFormatting>
  <conditionalFormatting sqref="F93">
    <cfRule type="expression" priority="10" aboveAverage="0" equalAverage="0" bottom="0" percent="0" rank="0" text="" dxfId="0">
      <formula>LEFT(F93,10)="ATTENZION"</formula>
    </cfRule>
    <cfRule type="expression" priority="11" aboveAverage="0" equalAverage="0" bottom="0" percent="0" rank="0" text="" dxfId="1">
      <formula>LEFT(F93,2)="OK"</formula>
    </cfRule>
  </conditionalFormatting>
  <conditionalFormatting sqref="H78">
    <cfRule type="expression" priority="12" aboveAverage="0" equalAverage="0" bottom="0" percent="0" rank="0" text="" dxfId="0">
      <formula>LEFT(H78,10)="ATTENZION"</formula>
    </cfRule>
    <cfRule type="expression" priority="13" aboveAverage="0" equalAverage="0" bottom="0" percent="0" rank="0" text="" dxfId="1">
      <formula>LEFT(H78,2)="OK"</formula>
    </cfRule>
  </conditionalFormatting>
  <conditionalFormatting sqref="H79">
    <cfRule type="expression" priority="14" aboveAverage="0" equalAverage="0" bottom="0" percent="0" rank="0" text="" dxfId="0">
      <formula>LEFT(H79,10)="ATTENZION"</formula>
    </cfRule>
    <cfRule type="expression" priority="15" aboveAverage="0" equalAverage="0" bottom="0" percent="0" rank="0" text="" dxfId="1">
      <formula>LEFT(H79,2)="OK"</formula>
    </cfRule>
  </conditionalFormatting>
  <conditionalFormatting sqref="H80">
    <cfRule type="expression" priority="16" aboveAverage="0" equalAverage="0" bottom="0" percent="0" rank="0" text="" dxfId="0">
      <formula>LEFT(H80,10)="ATTENZION"</formula>
    </cfRule>
    <cfRule type="expression" priority="17" aboveAverage="0" equalAverage="0" bottom="0" percent="0" rank="0" text="" dxfId="1">
      <formula>LEFT(H80,2)="OK"</formula>
    </cfRule>
  </conditionalFormatting>
  <conditionalFormatting sqref="H81">
    <cfRule type="expression" priority="18" aboveAverage="0" equalAverage="0" bottom="0" percent="0" rank="0" text="" dxfId="0">
      <formula>LEFT(H81,10)="ATTENZION"</formula>
    </cfRule>
    <cfRule type="expression" priority="19" aboveAverage="0" equalAverage="0" bottom="0" percent="0" rank="0" text="" dxfId="1">
      <formula>LEFT(H81,2)="OK"</formula>
    </cfRule>
  </conditionalFormatting>
  <dataValidations count="2">
    <dataValidation allowBlank="true" errorStyle="stop" operator="between" showDropDown="false" showErrorMessage="false" showInputMessage="false" sqref="E22:E31 D52:D63" type="list">
      <formula1>"Capofila,Partner 1,Partner 2,Partner 3"</formula1>
      <formula2>0</formula2>
    </dataValidation>
    <dataValidation allowBlank="true" errorStyle="stop" operator="between" showDropDown="false" showErrorMessage="false" showInputMessage="false" sqref="D22:D31" type="list">
      <formula1>"dipendente,socio lavoratore,collaboratore"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2026-10-27T16:31:55Z</dcterms:created>
  <dc:creator>openpyxl</dc:creator>
  <dc:description/>
  <dc:language>en-US</dc:language>
  <cp:lastModifiedBy/>
  <dcterms:modified xsi:type="dcterms:W3CDTF">2026-10-27T16:31:55Z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